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8405" windowHeight="11430" activeTab="0"/>
  </bookViews>
  <sheets>
    <sheet name="Curves" sheetId="1" r:id="rId1"/>
  </sheets>
  <definedNames>
    <definedName name="_xlfn.F.DIST" hidden="1">#NAME?</definedName>
    <definedName name="Chord">'Curves'!$C$3</definedName>
    <definedName name="_xlnm.Print_Titles" localSheetId="0">'Curves'!$A:$B,'Curves'!$1:$1</definedName>
  </definedNames>
  <calcPr fullCalcOnLoad="1"/>
</workbook>
</file>

<file path=xl/sharedStrings.xml><?xml version="1.0" encoding="utf-8"?>
<sst xmlns="http://schemas.openxmlformats.org/spreadsheetml/2006/main" count="47" uniqueCount="12">
  <si>
    <t>Chord</t>
  </si>
  <si>
    <t>Station</t>
  </si>
  <si>
    <t>Angular Deflection (deg)</t>
  </si>
  <si>
    <t>Distance (ft)</t>
  </si>
  <si>
    <t>Offset of chord (inches)</t>
  </si>
  <si>
    <t>Station X (ft)</t>
  </si>
  <si>
    <t>Station Y (ft)</t>
  </si>
  <si>
    <t>Radius (ft)</t>
  </si>
  <si>
    <t>Curve Radians</t>
  </si>
  <si>
    <t>Curve Angle (deg)</t>
  </si>
  <si>
    <t>Transition X offset (ft)</t>
  </si>
  <si>
    <t>Transition Y offset (ft)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</si>
</sst>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2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 tint="-0.14999000728130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Border="1" applyAlignment="1">
      <alignment horizontal="right" wrapText="1"/>
    </xf>
    <xf numFmtId="0" fontId="37" fillId="0" borderId="10" xfId="0" applyFont="1" applyBorder="1" applyAlignment="1">
      <alignment horizontal="right" wrapText="1"/>
    </xf>
    <xf numFmtId="0" fontId="3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39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37" fillId="0" borderId="10" xfId="0" applyFont="1" applyBorder="1" applyAlignment="1">
      <alignment horizontal="left"/>
    </xf>
    <xf numFmtId="166" fontId="0" fillId="0" borderId="10" xfId="0" applyNumberFormat="1" applyBorder="1" applyAlignment="1">
      <alignment horizontal="center"/>
    </xf>
    <xf numFmtId="164" fontId="0" fillId="0" borderId="10" xfId="0" applyNumberFormat="1" applyFont="1" applyBorder="1" applyAlignment="1">
      <alignment horizontal="right" wrapText="1"/>
    </xf>
    <xf numFmtId="166" fontId="0" fillId="0" borderId="10" xfId="0" applyNumberFormat="1" applyFont="1" applyBorder="1" applyAlignment="1">
      <alignment horizontal="right" wrapText="1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1" sqref="I1:I16384"/>
    </sheetView>
  </sheetViews>
  <sheetFormatPr defaultColWidth="9.140625" defaultRowHeight="12.75"/>
  <cols>
    <col min="1" max="1" width="21.00390625" style="1" bestFit="1" customWidth="1"/>
    <col min="2" max="2" width="2.00390625" style="0" bestFit="1" customWidth="1"/>
    <col min="3" max="14" width="7.28125" style="0" customWidth="1"/>
    <col min="18" max="18" width="9.140625" style="0" customWidth="1"/>
  </cols>
  <sheetData>
    <row r="1" spans="1:18" ht="12.75">
      <c r="A1" s="2" t="s">
        <v>7</v>
      </c>
      <c r="B1" s="3"/>
      <c r="C1" s="3">
        <v>30</v>
      </c>
      <c r="D1" s="3">
        <v>40</v>
      </c>
      <c r="E1" s="3">
        <v>50</v>
      </c>
      <c r="F1" s="3">
        <v>60</v>
      </c>
      <c r="G1" s="3">
        <v>70</v>
      </c>
      <c r="H1" s="3">
        <v>80</v>
      </c>
      <c r="I1" s="3">
        <v>100</v>
      </c>
      <c r="J1" s="3">
        <v>120</v>
      </c>
      <c r="K1" s="3">
        <v>140</v>
      </c>
      <c r="L1" s="3">
        <v>160</v>
      </c>
      <c r="M1" s="3">
        <v>180</v>
      </c>
      <c r="N1" s="3">
        <v>200</v>
      </c>
      <c r="O1" s="3">
        <v>225</v>
      </c>
      <c r="P1" s="3">
        <v>250</v>
      </c>
      <c r="Q1" s="3">
        <v>275</v>
      </c>
      <c r="R1" s="3">
        <v>300</v>
      </c>
    </row>
    <row r="2" spans="1:18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>
      <c r="A3" s="2" t="s">
        <v>0</v>
      </c>
      <c r="B3" s="5"/>
      <c r="C3" s="5">
        <v>20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2.75">
      <c r="A4" s="4" t="s">
        <v>4</v>
      </c>
      <c r="B4" s="6">
        <f>B6</f>
        <v>1</v>
      </c>
      <c r="C4" s="7">
        <f aca="true" t="shared" si="0" ref="C4:R4">12*C1*(1-COS(ASIN(0.5*Chord/C1)))</f>
        <v>20.58874503045719</v>
      </c>
      <c r="D4" s="7">
        <f t="shared" si="0"/>
        <v>15.241998455109957</v>
      </c>
      <c r="E4" s="7">
        <f t="shared" si="0"/>
        <v>12.122461732037282</v>
      </c>
      <c r="F4" s="7">
        <f t="shared" si="0"/>
        <v>10.070426028046064</v>
      </c>
      <c r="G4" s="7">
        <f t="shared" si="0"/>
        <v>8.615612366938908</v>
      </c>
      <c r="H4" s="7">
        <f t="shared" si="0"/>
        <v>7.529528016747342</v>
      </c>
      <c r="I4" s="7">
        <f t="shared" si="0"/>
        <v>6.015075472056042</v>
      </c>
      <c r="J4" s="7">
        <f t="shared" si="0"/>
        <v>5.00871082783231</v>
      </c>
      <c r="K4" s="7">
        <f t="shared" si="0"/>
        <v>4.291194747727065</v>
      </c>
      <c r="L4" s="7">
        <f t="shared" si="0"/>
        <v>3.753669279442633</v>
      </c>
      <c r="M4" s="7">
        <f t="shared" si="0"/>
        <v>3.335909326628501</v>
      </c>
      <c r="N4" s="7">
        <f t="shared" si="0"/>
        <v>3.0018773474185245</v>
      </c>
      <c r="O4" s="7">
        <f t="shared" si="0"/>
        <v>2.6679848413171836</v>
      </c>
      <c r="P4" s="7">
        <f t="shared" si="0"/>
        <v>2.400960768768945</v>
      </c>
      <c r="Q4" s="7">
        <f t="shared" si="0"/>
        <v>2.182539921288984</v>
      </c>
      <c r="R4" s="7">
        <f t="shared" si="0"/>
        <v>2.0005558644120125</v>
      </c>
    </row>
    <row r="5" spans="1:18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.75">
      <c r="A6" s="2" t="s">
        <v>1</v>
      </c>
      <c r="B6" s="8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4" t="s">
        <v>10</v>
      </c>
      <c r="B7" s="8"/>
      <c r="C7" s="9">
        <f>-0.5*C11</f>
        <v>-9.428090415820632</v>
      </c>
      <c r="D7" s="9">
        <f aca="true" t="shared" si="1" ref="D7:R7">-0.5*D11</f>
        <v>-9.682458365518542</v>
      </c>
      <c r="E7" s="9">
        <f t="shared" si="1"/>
        <v>-9.797958971132715</v>
      </c>
      <c r="F7" s="9">
        <f t="shared" si="1"/>
        <v>-9.860132971832694</v>
      </c>
      <c r="G7" s="9">
        <f t="shared" si="1"/>
        <v>-9.897433186107868</v>
      </c>
      <c r="H7" s="9">
        <f t="shared" si="1"/>
        <v>-9.921567416492213</v>
      </c>
      <c r="I7" s="9">
        <f t="shared" si="1"/>
        <v>-9.9498743710662</v>
      </c>
      <c r="J7" s="9">
        <f t="shared" si="1"/>
        <v>-9.96521728591783</v>
      </c>
      <c r="K7" s="9">
        <f t="shared" si="1"/>
        <v>-9.974457174120671</v>
      </c>
      <c r="L7" s="9">
        <f t="shared" si="1"/>
        <v>-9.980449639169573</v>
      </c>
      <c r="M7" s="9">
        <f t="shared" si="1"/>
        <v>-9.984555975339681</v>
      </c>
      <c r="N7" s="9">
        <f t="shared" si="1"/>
        <v>-9.98749217771909</v>
      </c>
      <c r="O7" s="9">
        <f t="shared" si="1"/>
        <v>-9.990118574661789</v>
      </c>
      <c r="P7" s="9">
        <f t="shared" si="1"/>
        <v>-9.991996797437437</v>
      </c>
      <c r="Q7" s="9">
        <f t="shared" si="1"/>
        <v>-9.99338624266276</v>
      </c>
      <c r="R7" s="9">
        <f t="shared" si="1"/>
        <v>-9.994442900376635</v>
      </c>
    </row>
    <row r="8" spans="1:18" ht="12.75">
      <c r="A8" s="4" t="s">
        <v>11</v>
      </c>
      <c r="B8" s="8"/>
      <c r="C8" s="9">
        <f>-0.5*C12</f>
        <v>-3.333333333333334</v>
      </c>
      <c r="D8" s="9">
        <f aca="true" t="shared" si="2" ref="D8:R8">-0.5*D12</f>
        <v>-2.5</v>
      </c>
      <c r="E8" s="9">
        <f t="shared" si="2"/>
        <v>-2</v>
      </c>
      <c r="F8" s="9">
        <f t="shared" si="2"/>
        <v>-1.6666666666666679</v>
      </c>
      <c r="G8" s="9">
        <f t="shared" si="2"/>
        <v>-1.4285714285714306</v>
      </c>
      <c r="H8" s="9">
        <f t="shared" si="2"/>
        <v>-1.25</v>
      </c>
      <c r="I8" s="9">
        <f t="shared" si="2"/>
        <v>-1</v>
      </c>
      <c r="J8" s="9">
        <f t="shared" si="2"/>
        <v>-0.8333333333333286</v>
      </c>
      <c r="K8" s="9">
        <f t="shared" si="2"/>
        <v>-0.7142857142857082</v>
      </c>
      <c r="L8" s="9">
        <f t="shared" si="2"/>
        <v>-0.625</v>
      </c>
      <c r="M8" s="9">
        <f t="shared" si="2"/>
        <v>-0.5555555555555571</v>
      </c>
      <c r="N8" s="9">
        <f t="shared" si="2"/>
        <v>-0.5</v>
      </c>
      <c r="O8" s="9">
        <f t="shared" si="2"/>
        <v>-0.44444444444444287</v>
      </c>
      <c r="P8" s="9">
        <f t="shared" si="2"/>
        <v>-0.3999999999999915</v>
      </c>
      <c r="Q8" s="9">
        <f t="shared" si="2"/>
        <v>-0.36363636363637397</v>
      </c>
      <c r="R8" s="9">
        <f t="shared" si="2"/>
        <v>-0.3333333333333428</v>
      </c>
    </row>
    <row r="9" spans="1:18" ht="12.75" hidden="1">
      <c r="A9" s="10" t="s">
        <v>8</v>
      </c>
      <c r="B9" s="5"/>
      <c r="C9" s="7">
        <f aca="true" t="shared" si="3" ref="C9:R9">ASIN(Chord*0.5/C1)</f>
        <v>0.3398369094541219</v>
      </c>
      <c r="D9" s="7">
        <f t="shared" si="3"/>
        <v>0.25268025514207865</v>
      </c>
      <c r="E9" s="7">
        <f t="shared" si="3"/>
        <v>0.20135792079033082</v>
      </c>
      <c r="F9" s="7">
        <f t="shared" si="3"/>
        <v>0.16744807921968935</v>
      </c>
      <c r="G9" s="7">
        <f t="shared" si="3"/>
        <v>0.14334756890536535</v>
      </c>
      <c r="H9" s="7">
        <f t="shared" si="3"/>
        <v>0.12532783116806537</v>
      </c>
      <c r="I9" s="7">
        <f t="shared" si="3"/>
        <v>0.1001674211615598</v>
      </c>
      <c r="J9" s="7">
        <f t="shared" si="3"/>
        <v>0.08343008661061499</v>
      </c>
      <c r="K9" s="7">
        <f t="shared" si="3"/>
        <v>0.07148944988552053</v>
      </c>
      <c r="L9" s="7">
        <f t="shared" si="3"/>
        <v>0.0625407617964914</v>
      </c>
      <c r="M9" s="7">
        <f t="shared" si="3"/>
        <v>0.05558417328091747</v>
      </c>
      <c r="N9" s="7">
        <f t="shared" si="3"/>
        <v>0.050020856805770016</v>
      </c>
      <c r="O9" s="7">
        <f t="shared" si="3"/>
        <v>0.04445908938177131</v>
      </c>
      <c r="P9" s="7">
        <f t="shared" si="3"/>
        <v>0.040010674353988925</v>
      </c>
      <c r="Q9" s="7">
        <f t="shared" si="3"/>
        <v>0.03637165516061184</v>
      </c>
      <c r="R9" s="7">
        <f t="shared" si="3"/>
        <v>0.03333950926130209</v>
      </c>
    </row>
    <row r="10" spans="1:18" ht="12.75" hidden="1">
      <c r="A10" s="11" t="s">
        <v>9</v>
      </c>
      <c r="B10" s="9"/>
      <c r="C10" s="9">
        <f aca="true" t="shared" si="4" ref="C10:R10">DEGREES(C9)</f>
        <v>19.47122063449069</v>
      </c>
      <c r="D10" s="9">
        <f t="shared" si="4"/>
        <v>14.477512185929925</v>
      </c>
      <c r="E10" s="9">
        <f t="shared" si="4"/>
        <v>11.53695903281549</v>
      </c>
      <c r="F10" s="9">
        <f t="shared" si="4"/>
        <v>9.594068226860463</v>
      </c>
      <c r="G10" s="9">
        <f t="shared" si="4"/>
        <v>8.213210701738188</v>
      </c>
      <c r="H10" s="9">
        <f t="shared" si="4"/>
        <v>7.18075578145828</v>
      </c>
      <c r="I10" s="9">
        <f t="shared" si="4"/>
        <v>5.739170477266787</v>
      </c>
      <c r="J10" s="9">
        <f t="shared" si="4"/>
        <v>4.780191847199158</v>
      </c>
      <c r="K10" s="9">
        <f t="shared" si="4"/>
        <v>4.096043758152333</v>
      </c>
      <c r="L10" s="9">
        <f t="shared" si="4"/>
        <v>3.583321698471974</v>
      </c>
      <c r="M10" s="9">
        <f t="shared" si="4"/>
        <v>3.184738536720409</v>
      </c>
      <c r="N10" s="9">
        <f t="shared" si="4"/>
        <v>2.8659839825988622</v>
      </c>
      <c r="O10" s="9">
        <f t="shared" si="4"/>
        <v>2.5473181825703883</v>
      </c>
      <c r="P10" s="9">
        <f t="shared" si="4"/>
        <v>2.292442775955887</v>
      </c>
      <c r="Q10" s="9">
        <f t="shared" si="4"/>
        <v>2.083942334608279</v>
      </c>
      <c r="R10" s="9">
        <f t="shared" si="4"/>
        <v>1.9102131717099304</v>
      </c>
    </row>
    <row r="11" spans="1:18" ht="12.75" hidden="1">
      <c r="A11" s="11" t="s">
        <v>5</v>
      </c>
      <c r="B11" s="9"/>
      <c r="C11" s="9">
        <f aca="true" t="shared" si="5" ref="C11:R11">C$1*SIN(2*C9)</f>
        <v>18.856180831641264</v>
      </c>
      <c r="D11" s="9">
        <f t="shared" si="5"/>
        <v>19.364916731037084</v>
      </c>
      <c r="E11" s="9">
        <f t="shared" si="5"/>
        <v>19.59591794226543</v>
      </c>
      <c r="F11" s="9">
        <f t="shared" si="5"/>
        <v>19.72026594366539</v>
      </c>
      <c r="G11" s="9">
        <f t="shared" si="5"/>
        <v>19.794866372215736</v>
      </c>
      <c r="H11" s="9">
        <f t="shared" si="5"/>
        <v>19.843134832984425</v>
      </c>
      <c r="I11" s="9">
        <f t="shared" si="5"/>
        <v>19.8997487421324</v>
      </c>
      <c r="J11" s="9">
        <f t="shared" si="5"/>
        <v>19.93043457183566</v>
      </c>
      <c r="K11" s="9">
        <f t="shared" si="5"/>
        <v>19.948914348241342</v>
      </c>
      <c r="L11" s="9">
        <f t="shared" si="5"/>
        <v>19.960899278339145</v>
      </c>
      <c r="M11" s="9">
        <f t="shared" si="5"/>
        <v>19.969111950679363</v>
      </c>
      <c r="N11" s="9">
        <f t="shared" si="5"/>
        <v>19.97498435543818</v>
      </c>
      <c r="O11" s="9">
        <f t="shared" si="5"/>
        <v>19.980237149323578</v>
      </c>
      <c r="P11" s="9">
        <f t="shared" si="5"/>
        <v>19.983993594874875</v>
      </c>
      <c r="Q11" s="9">
        <f t="shared" si="5"/>
        <v>19.98677248532552</v>
      </c>
      <c r="R11" s="9">
        <f t="shared" si="5"/>
        <v>19.98888580075327</v>
      </c>
    </row>
    <row r="12" spans="1:18" ht="12.75" hidden="1">
      <c r="A12" s="11" t="s">
        <v>6</v>
      </c>
      <c r="B12" s="9"/>
      <c r="C12" s="9">
        <f aca="true" t="shared" si="6" ref="C12:R12">C$1-C$1*COS(2*C9)</f>
        <v>6.666666666666668</v>
      </c>
      <c r="D12" s="9">
        <f t="shared" si="6"/>
        <v>5</v>
      </c>
      <c r="E12" s="9">
        <f t="shared" si="6"/>
        <v>4</v>
      </c>
      <c r="F12" s="9">
        <f t="shared" si="6"/>
        <v>3.3333333333333357</v>
      </c>
      <c r="G12" s="9">
        <f t="shared" si="6"/>
        <v>2.857142857142861</v>
      </c>
      <c r="H12" s="9">
        <f t="shared" si="6"/>
        <v>2.5</v>
      </c>
      <c r="I12" s="9">
        <f t="shared" si="6"/>
        <v>2</v>
      </c>
      <c r="J12" s="9">
        <f t="shared" si="6"/>
        <v>1.6666666666666572</v>
      </c>
      <c r="K12" s="9">
        <f t="shared" si="6"/>
        <v>1.4285714285714164</v>
      </c>
      <c r="L12" s="9">
        <f t="shared" si="6"/>
        <v>1.25</v>
      </c>
      <c r="M12" s="9">
        <f t="shared" si="6"/>
        <v>1.1111111111111143</v>
      </c>
      <c r="N12" s="9">
        <f t="shared" si="6"/>
        <v>1</v>
      </c>
      <c r="O12" s="9">
        <f t="shared" si="6"/>
        <v>0.8888888888888857</v>
      </c>
      <c r="P12" s="9">
        <f t="shared" si="6"/>
        <v>0.799999999999983</v>
      </c>
      <c r="Q12" s="9">
        <f t="shared" si="6"/>
        <v>0.7272727272727479</v>
      </c>
      <c r="R12" s="9">
        <f t="shared" si="6"/>
        <v>0.6666666666666856</v>
      </c>
    </row>
    <row r="13" spans="1:18" ht="12.75">
      <c r="A13" s="4" t="s">
        <v>2</v>
      </c>
      <c r="B13" s="5"/>
      <c r="C13" s="7">
        <f aca="true" t="shared" si="7" ref="C13:R13">DEGREES(C9)</f>
        <v>19.47122063449069</v>
      </c>
      <c r="D13" s="7">
        <f t="shared" si="7"/>
        <v>14.477512185929925</v>
      </c>
      <c r="E13" s="7">
        <f t="shared" si="7"/>
        <v>11.53695903281549</v>
      </c>
      <c r="F13" s="7">
        <f t="shared" si="7"/>
        <v>9.594068226860463</v>
      </c>
      <c r="G13" s="7">
        <f t="shared" si="7"/>
        <v>8.213210701738188</v>
      </c>
      <c r="H13" s="7">
        <f t="shared" si="7"/>
        <v>7.18075578145828</v>
      </c>
      <c r="I13" s="7">
        <f t="shared" si="7"/>
        <v>5.739170477266787</v>
      </c>
      <c r="J13" s="7">
        <f t="shared" si="7"/>
        <v>4.780191847199158</v>
      </c>
      <c r="K13" s="7">
        <f t="shared" si="7"/>
        <v>4.096043758152333</v>
      </c>
      <c r="L13" s="7">
        <f t="shared" si="7"/>
        <v>3.583321698471974</v>
      </c>
      <c r="M13" s="7">
        <f t="shared" si="7"/>
        <v>3.184738536720409</v>
      </c>
      <c r="N13" s="7">
        <f t="shared" si="7"/>
        <v>2.8659839825988622</v>
      </c>
      <c r="O13" s="7">
        <f t="shared" si="7"/>
        <v>2.5473181825703883</v>
      </c>
      <c r="P13" s="7">
        <f t="shared" si="7"/>
        <v>2.292442775955887</v>
      </c>
      <c r="Q13" s="7">
        <f t="shared" si="7"/>
        <v>2.083942334608279</v>
      </c>
      <c r="R13" s="7">
        <f t="shared" si="7"/>
        <v>1.9102131717099304</v>
      </c>
    </row>
    <row r="14" spans="1:18" ht="12.75">
      <c r="A14" s="4" t="s">
        <v>3</v>
      </c>
      <c r="B14" s="5"/>
      <c r="C14" s="7">
        <f aca="true" t="shared" si="8" ref="C14:R14">2*C1*SIN(RADIANS(C13))</f>
        <v>20</v>
      </c>
      <c r="D14" s="7">
        <f t="shared" si="8"/>
        <v>20</v>
      </c>
      <c r="E14" s="7">
        <f t="shared" si="8"/>
        <v>20.000000000000004</v>
      </c>
      <c r="F14" s="7">
        <f t="shared" si="8"/>
        <v>20.000000000000004</v>
      </c>
      <c r="G14" s="7">
        <f t="shared" si="8"/>
        <v>20</v>
      </c>
      <c r="H14" s="7">
        <f t="shared" si="8"/>
        <v>19.999999999999996</v>
      </c>
      <c r="I14" s="7">
        <f t="shared" si="8"/>
        <v>20</v>
      </c>
      <c r="J14" s="7">
        <f t="shared" si="8"/>
        <v>19.999999999999996</v>
      </c>
      <c r="K14" s="7">
        <f t="shared" si="8"/>
        <v>20</v>
      </c>
      <c r="L14" s="7">
        <f t="shared" si="8"/>
        <v>20.000000000000004</v>
      </c>
      <c r="M14" s="7">
        <f t="shared" si="8"/>
        <v>20</v>
      </c>
      <c r="N14" s="7">
        <f t="shared" si="8"/>
        <v>20</v>
      </c>
      <c r="O14" s="7">
        <f t="shared" si="8"/>
        <v>20</v>
      </c>
      <c r="P14" s="7">
        <f t="shared" si="8"/>
        <v>20</v>
      </c>
      <c r="Q14" s="7">
        <f t="shared" si="8"/>
        <v>20</v>
      </c>
      <c r="R14" s="7">
        <f t="shared" si="8"/>
        <v>20</v>
      </c>
    </row>
    <row r="15" spans="1:18" ht="12.75">
      <c r="A15" s="4"/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2.75">
      <c r="A16" s="2" t="s">
        <v>1</v>
      </c>
      <c r="B16" s="8">
        <v>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12.75" hidden="1">
      <c r="A17" s="10" t="s">
        <v>8</v>
      </c>
      <c r="B17" s="6">
        <f>B16</f>
        <v>2</v>
      </c>
      <c r="C17" s="12">
        <f aca="true" t="shared" si="9" ref="C17:R17">2*$B17*C$9</f>
        <v>1.3593476378164877</v>
      </c>
      <c r="D17" s="12">
        <f t="shared" si="9"/>
        <v>1.0107210205683146</v>
      </c>
      <c r="E17" s="12">
        <f t="shared" si="9"/>
        <v>0.8054316831613233</v>
      </c>
      <c r="F17" s="12">
        <f t="shared" si="9"/>
        <v>0.6697923168787574</v>
      </c>
      <c r="G17" s="12">
        <f t="shared" si="9"/>
        <v>0.5733902756214614</v>
      </c>
      <c r="H17" s="12">
        <f t="shared" si="9"/>
        <v>0.5013113246722615</v>
      </c>
      <c r="I17" s="12">
        <f t="shared" si="9"/>
        <v>0.4006696846462392</v>
      </c>
      <c r="J17" s="12">
        <f t="shared" si="9"/>
        <v>0.33372034644245996</v>
      </c>
      <c r="K17" s="12">
        <f t="shared" si="9"/>
        <v>0.2859577995420821</v>
      </c>
      <c r="L17" s="12">
        <f t="shared" si="9"/>
        <v>0.2501630471859656</v>
      </c>
      <c r="M17" s="12">
        <f t="shared" si="9"/>
        <v>0.22233669312366988</v>
      </c>
      <c r="N17" s="12">
        <f t="shared" si="9"/>
        <v>0.20008342722308006</v>
      </c>
      <c r="O17" s="12">
        <f t="shared" si="9"/>
        <v>0.17783635752708524</v>
      </c>
      <c r="P17" s="12">
        <f t="shared" si="9"/>
        <v>0.1600426974159557</v>
      </c>
      <c r="Q17" s="12">
        <f t="shared" si="9"/>
        <v>0.14548662064244736</v>
      </c>
      <c r="R17" s="12">
        <f t="shared" si="9"/>
        <v>0.13335803704520835</v>
      </c>
    </row>
    <row r="18" spans="1:18" ht="12.75" hidden="1">
      <c r="A18" s="11" t="s">
        <v>9</v>
      </c>
      <c r="B18" s="9"/>
      <c r="C18" s="9">
        <f aca="true" t="shared" si="10" ref="C18:R18">DEGREES(C17)</f>
        <v>77.88488253796277</v>
      </c>
      <c r="D18" s="9">
        <f t="shared" si="10"/>
        <v>57.9100487437197</v>
      </c>
      <c r="E18" s="9">
        <f t="shared" si="10"/>
        <v>46.14783613126196</v>
      </c>
      <c r="F18" s="9">
        <f t="shared" si="10"/>
        <v>38.37627290744185</v>
      </c>
      <c r="G18" s="9">
        <f t="shared" si="10"/>
        <v>32.85284280695275</v>
      </c>
      <c r="H18" s="9">
        <f t="shared" si="10"/>
        <v>28.72302312583312</v>
      </c>
      <c r="I18" s="9">
        <f t="shared" si="10"/>
        <v>22.956681909067147</v>
      </c>
      <c r="J18" s="9">
        <f t="shared" si="10"/>
        <v>19.120767388796633</v>
      </c>
      <c r="K18" s="9">
        <f t="shared" si="10"/>
        <v>16.38417503260933</v>
      </c>
      <c r="L18" s="9">
        <f t="shared" si="10"/>
        <v>14.333286793887895</v>
      </c>
      <c r="M18" s="9">
        <f t="shared" si="10"/>
        <v>12.738954146881635</v>
      </c>
      <c r="N18" s="9">
        <f t="shared" si="10"/>
        <v>11.463935930395449</v>
      </c>
      <c r="O18" s="9">
        <f t="shared" si="10"/>
        <v>10.189272730281553</v>
      </c>
      <c r="P18" s="9">
        <f t="shared" si="10"/>
        <v>9.169771103823548</v>
      </c>
      <c r="Q18" s="9">
        <f t="shared" si="10"/>
        <v>8.335769338433115</v>
      </c>
      <c r="R18" s="9">
        <f t="shared" si="10"/>
        <v>7.640852686839722</v>
      </c>
    </row>
    <row r="19" spans="1:18" ht="12.75" hidden="1">
      <c r="A19" s="11" t="s">
        <v>5</v>
      </c>
      <c r="B19" s="9"/>
      <c r="C19" s="9">
        <f aca="true" t="shared" si="11" ref="C19:R19">C$1*SIN(C17)</f>
        <v>29.331836849219748</v>
      </c>
      <c r="D19" s="9">
        <f t="shared" si="11"/>
        <v>33.8886042793149</v>
      </c>
      <c r="E19" s="9">
        <f t="shared" si="11"/>
        <v>36.056489013768385</v>
      </c>
      <c r="F19" s="9">
        <f t="shared" si="11"/>
        <v>37.249391226923514</v>
      </c>
      <c r="G19" s="9">
        <f t="shared" si="11"/>
        <v>37.973825285475094</v>
      </c>
      <c r="H19" s="9">
        <f t="shared" si="11"/>
        <v>38.44607373890732</v>
      </c>
      <c r="I19" s="9">
        <f t="shared" si="11"/>
        <v>39.0035075345795</v>
      </c>
      <c r="J19" s="9">
        <f t="shared" si="11"/>
        <v>39.30724596112033</v>
      </c>
      <c r="K19" s="9">
        <f t="shared" si="11"/>
        <v>39.49070799549817</v>
      </c>
      <c r="L19" s="9">
        <f t="shared" si="11"/>
        <v>39.60990950545424</v>
      </c>
      <c r="M19" s="9">
        <f t="shared" si="11"/>
        <v>39.69169165505404</v>
      </c>
      <c r="N19" s="9">
        <f t="shared" si="11"/>
        <v>39.750218867321976</v>
      </c>
      <c r="O19" s="9">
        <f t="shared" si="11"/>
        <v>39.80260575820805</v>
      </c>
      <c r="P19" s="9">
        <f t="shared" si="11"/>
        <v>39.840089630742554</v>
      </c>
      <c r="Q19" s="9">
        <f t="shared" si="11"/>
        <v>39.86782981039808</v>
      </c>
      <c r="R19" s="9">
        <f t="shared" si="11"/>
        <v>39.88893210905874</v>
      </c>
    </row>
    <row r="20" spans="1:18" ht="12.75" hidden="1">
      <c r="A20" s="11" t="s">
        <v>6</v>
      </c>
      <c r="B20" s="9"/>
      <c r="C20" s="9">
        <f aca="true" t="shared" si="12" ref="C20:R20">C$1-C$1*COS(C17)</f>
        <v>23.703703703703702</v>
      </c>
      <c r="D20" s="9">
        <f t="shared" si="12"/>
        <v>18.75</v>
      </c>
      <c r="E20" s="9">
        <f t="shared" si="12"/>
        <v>15.360000000000007</v>
      </c>
      <c r="F20" s="9">
        <f t="shared" si="12"/>
        <v>12.962962962962969</v>
      </c>
      <c r="G20" s="9">
        <f t="shared" si="12"/>
        <v>11.195335276967924</v>
      </c>
      <c r="H20" s="9">
        <f t="shared" si="12"/>
        <v>9.843749999999986</v>
      </c>
      <c r="I20" s="9">
        <f t="shared" si="12"/>
        <v>7.920000000000002</v>
      </c>
      <c r="J20" s="9">
        <f t="shared" si="12"/>
        <v>6.620370370370367</v>
      </c>
      <c r="K20" s="9">
        <f t="shared" si="12"/>
        <v>5.685131195335288</v>
      </c>
      <c r="L20" s="9">
        <f t="shared" si="12"/>
        <v>4.98046875</v>
      </c>
      <c r="M20" s="9">
        <f t="shared" si="12"/>
        <v>4.430727023319605</v>
      </c>
      <c r="N20" s="9">
        <f t="shared" si="12"/>
        <v>3.990000000000009</v>
      </c>
      <c r="O20" s="9">
        <f t="shared" si="12"/>
        <v>3.548532235939632</v>
      </c>
      <c r="P20" s="9">
        <f t="shared" si="12"/>
        <v>3.194880000000012</v>
      </c>
      <c r="Q20" s="9">
        <f t="shared" si="12"/>
        <v>2.905244177310294</v>
      </c>
      <c r="R20" s="9">
        <f t="shared" si="12"/>
        <v>2.663703703703675</v>
      </c>
    </row>
    <row r="21" spans="1:18" ht="12.75">
      <c r="A21" s="4" t="s">
        <v>2</v>
      </c>
      <c r="B21" s="9"/>
      <c r="C21" s="9">
        <f>DEGREES(ATAN(C20/C19))</f>
        <v>38.94244126898138</v>
      </c>
      <c r="D21" s="9">
        <f>DEGREES(ATAN(D20/D19))</f>
        <v>28.95502437185985</v>
      </c>
      <c r="E21" s="9">
        <f>DEGREES(ATAN(E20/E19))</f>
        <v>23.073918065630984</v>
      </c>
      <c r="F21" s="9">
        <f aca="true" t="shared" si="13" ref="F21:K21">DEGREES(ATAN(F20/F19))</f>
        <v>19.18813645372093</v>
      </c>
      <c r="G21" s="9">
        <f t="shared" si="13"/>
        <v>16.42642140347637</v>
      </c>
      <c r="H21" s="9">
        <f t="shared" si="13"/>
        <v>14.361511562916547</v>
      </c>
      <c r="I21" s="9">
        <f t="shared" si="13"/>
        <v>11.478340954533577</v>
      </c>
      <c r="J21" s="9">
        <f t="shared" si="13"/>
        <v>9.560383694398315</v>
      </c>
      <c r="K21" s="9">
        <f t="shared" si="13"/>
        <v>8.192087516304682</v>
      </c>
      <c r="L21" s="9">
        <f aca="true" t="shared" si="14" ref="L21:R21">DEGREES(ATAN(L20/L19))</f>
        <v>7.166643396943944</v>
      </c>
      <c r="M21" s="9">
        <f t="shared" si="14"/>
        <v>6.3694770734408035</v>
      </c>
      <c r="N21" s="9">
        <f t="shared" si="14"/>
        <v>5.731967965197737</v>
      </c>
      <c r="O21" s="9">
        <f t="shared" si="14"/>
        <v>5.09463636514076</v>
      </c>
      <c r="P21" s="9">
        <f t="shared" si="14"/>
        <v>4.584885551911791</v>
      </c>
      <c r="Q21" s="9">
        <f t="shared" si="14"/>
        <v>4.16788466921656</v>
      </c>
      <c r="R21" s="9">
        <f t="shared" si="14"/>
        <v>3.8204263434198196</v>
      </c>
    </row>
    <row r="22" spans="1:18" ht="12.75">
      <c r="A22" s="4" t="s">
        <v>3</v>
      </c>
      <c r="B22" s="9"/>
      <c r="C22" s="9">
        <f>SQRT(C19*C19+C20*C20)</f>
        <v>37.712361663282536</v>
      </c>
      <c r="D22" s="9">
        <f>SQRT(D19*D19+D20*D20)</f>
        <v>38.72983346207417</v>
      </c>
      <c r="E22" s="9">
        <f>SQRT(E19*E19+E20*E20)</f>
        <v>39.19183588453085</v>
      </c>
      <c r="F22" s="9">
        <f aca="true" t="shared" si="15" ref="F22:K22">SQRT(F19*F19+F20*F20)</f>
        <v>39.44053188733078</v>
      </c>
      <c r="G22" s="9">
        <f t="shared" si="15"/>
        <v>39.58973274443148</v>
      </c>
      <c r="H22" s="9">
        <f t="shared" si="15"/>
        <v>39.686269665968844</v>
      </c>
      <c r="I22" s="9">
        <f t="shared" si="15"/>
        <v>39.7994974842648</v>
      </c>
      <c r="J22" s="9">
        <f t="shared" si="15"/>
        <v>39.86086914367132</v>
      </c>
      <c r="K22" s="9">
        <f t="shared" si="15"/>
        <v>39.897828696482684</v>
      </c>
      <c r="L22" s="9">
        <f aca="true" t="shared" si="16" ref="L22:R22">SQRT(L19*L19+L20*L20)</f>
        <v>39.92179855667829</v>
      </c>
      <c r="M22" s="9">
        <f t="shared" si="16"/>
        <v>39.938223901358725</v>
      </c>
      <c r="N22" s="9">
        <f t="shared" si="16"/>
        <v>39.949968710876355</v>
      </c>
      <c r="O22" s="9">
        <f t="shared" si="16"/>
        <v>39.96047429864715</v>
      </c>
      <c r="P22" s="9">
        <f t="shared" si="16"/>
        <v>39.967987189749756</v>
      </c>
      <c r="Q22" s="9">
        <f t="shared" si="16"/>
        <v>39.97354497065104</v>
      </c>
      <c r="R22" s="9">
        <f t="shared" si="16"/>
        <v>39.97777160150653</v>
      </c>
    </row>
    <row r="23" spans="1:18" ht="12.75">
      <c r="A23" s="11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12.75">
      <c r="A24" s="2" t="s">
        <v>1</v>
      </c>
      <c r="B24" s="8">
        <v>3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12.75" hidden="1">
      <c r="A25" s="10" t="s">
        <v>8</v>
      </c>
      <c r="B25" s="6">
        <f>B24</f>
        <v>3</v>
      </c>
      <c r="C25" s="12">
        <f aca="true" t="shared" si="17" ref="C25:R25">2*$B25*C$9</f>
        <v>2.039021456724732</v>
      </c>
      <c r="D25" s="12">
        <f t="shared" si="17"/>
        <v>1.516081530852472</v>
      </c>
      <c r="E25" s="12">
        <f t="shared" si="17"/>
        <v>1.2081475247419848</v>
      </c>
      <c r="F25" s="12">
        <f t="shared" si="17"/>
        <v>1.0046884753181362</v>
      </c>
      <c r="G25" s="12">
        <f t="shared" si="17"/>
        <v>0.860085413432192</v>
      </c>
      <c r="H25" s="12">
        <f t="shared" si="17"/>
        <v>0.7519669870083923</v>
      </c>
      <c r="I25" s="12">
        <f t="shared" si="17"/>
        <v>0.6010045269693588</v>
      </c>
      <c r="J25" s="12">
        <f t="shared" si="17"/>
        <v>0.5005805196636899</v>
      </c>
      <c r="K25" s="12">
        <f t="shared" si="17"/>
        <v>0.42893669931312317</v>
      </c>
      <c r="L25" s="12">
        <f t="shared" si="17"/>
        <v>0.3752445707789484</v>
      </c>
      <c r="M25" s="12">
        <f t="shared" si="17"/>
        <v>0.3335050396855048</v>
      </c>
      <c r="N25" s="12">
        <f t="shared" si="17"/>
        <v>0.3001251408346201</v>
      </c>
      <c r="O25" s="12">
        <f t="shared" si="17"/>
        <v>0.26675453629062784</v>
      </c>
      <c r="P25" s="12">
        <f t="shared" si="17"/>
        <v>0.24006404612393356</v>
      </c>
      <c r="Q25" s="12">
        <f t="shared" si="17"/>
        <v>0.21822993096367105</v>
      </c>
      <c r="R25" s="12">
        <f t="shared" si="17"/>
        <v>0.20003705556781254</v>
      </c>
    </row>
    <row r="26" spans="1:18" ht="12.75" hidden="1">
      <c r="A26" s="11" t="s">
        <v>9</v>
      </c>
      <c r="B26" s="9"/>
      <c r="C26" s="9">
        <f>DEGREES(C25)</f>
        <v>116.82732380694416</v>
      </c>
      <c r="D26" s="9">
        <f>DEGREES(D25)</f>
        <v>86.86507311557955</v>
      </c>
      <c r="E26" s="9">
        <f>DEGREES(E25)</f>
        <v>69.22175419689293</v>
      </c>
      <c r="F26" s="9">
        <f aca="true" t="shared" si="18" ref="F26:K26">DEGREES(F25)</f>
        <v>57.56440936116278</v>
      </c>
      <c r="G26" s="9">
        <f t="shared" si="18"/>
        <v>49.279264210429126</v>
      </c>
      <c r="H26" s="9">
        <f t="shared" si="18"/>
        <v>43.084534688749685</v>
      </c>
      <c r="I26" s="9">
        <f t="shared" si="18"/>
        <v>34.43502286360072</v>
      </c>
      <c r="J26" s="9">
        <f t="shared" si="18"/>
        <v>28.681151083194944</v>
      </c>
      <c r="K26" s="9">
        <f t="shared" si="18"/>
        <v>24.576262548913995</v>
      </c>
      <c r="L26" s="9">
        <f aca="true" t="shared" si="19" ref="L26:R26">DEGREES(L25)</f>
        <v>21.49993019083184</v>
      </c>
      <c r="M26" s="9">
        <f t="shared" si="19"/>
        <v>19.108431220322455</v>
      </c>
      <c r="N26" s="9">
        <f t="shared" si="19"/>
        <v>17.195903895593172</v>
      </c>
      <c r="O26" s="9">
        <f t="shared" si="19"/>
        <v>15.28390909542233</v>
      </c>
      <c r="P26" s="9">
        <f t="shared" si="19"/>
        <v>13.754656655735323</v>
      </c>
      <c r="Q26" s="9">
        <f t="shared" si="19"/>
        <v>12.503654007649674</v>
      </c>
      <c r="R26" s="9">
        <f t="shared" si="19"/>
        <v>11.461279030259584</v>
      </c>
    </row>
    <row r="27" spans="1:18" ht="12.75" hidden="1">
      <c r="A27" s="11" t="s">
        <v>5</v>
      </c>
      <c r="B27" s="9"/>
      <c r="C27" s="9">
        <f>C$1*SIN(C25)</f>
        <v>26.771120933811673</v>
      </c>
      <c r="D27" s="9">
        <f>D$1*SIN(D25)</f>
        <v>39.94014075776399</v>
      </c>
      <c r="E27" s="9">
        <f>E$1*SIN(E25)</f>
        <v>46.7480218430684</v>
      </c>
      <c r="F27" s="9">
        <f aca="true" t="shared" si="20" ref="F27:K27">F$1*SIN(F25)</f>
        <v>50.6396952627457</v>
      </c>
      <c r="G27" s="9">
        <f t="shared" si="20"/>
        <v>53.052880093797704</v>
      </c>
      <c r="H27" s="9">
        <f t="shared" si="20"/>
        <v>54.64613303614853</v>
      </c>
      <c r="I27" s="9">
        <f t="shared" si="20"/>
        <v>56.54712602564342</v>
      </c>
      <c r="J27" s="9">
        <f t="shared" si="20"/>
        <v>57.592189407040536</v>
      </c>
      <c r="K27" s="9">
        <f t="shared" si="20"/>
        <v>58.226568826520335</v>
      </c>
      <c r="L27" s="9">
        <f aca="true" t="shared" si="21" ref="L27:R27">L$1*SIN(L25)</f>
        <v>58.64001489654661</v>
      </c>
      <c r="M27" s="9">
        <f t="shared" si="21"/>
        <v>58.92425047479843</v>
      </c>
      <c r="N27" s="9">
        <f t="shared" si="21"/>
        <v>59.127951190532556</v>
      </c>
      <c r="O27" s="9">
        <f t="shared" si="21"/>
        <v>59.310484642583226</v>
      </c>
      <c r="P27" s="9">
        <f t="shared" si="21"/>
        <v>59.44120909297347</v>
      </c>
      <c r="Q27" s="9">
        <f t="shared" si="21"/>
        <v>59.538015969531344</v>
      </c>
      <c r="R27" s="9">
        <f t="shared" si="21"/>
        <v>59.611694274657296</v>
      </c>
    </row>
    <row r="28" spans="1:18" ht="12.75" hidden="1">
      <c r="A28" s="11" t="s">
        <v>6</v>
      </c>
      <c r="B28" s="9"/>
      <c r="C28" s="9">
        <f>C$1-C$1*COS(C25)</f>
        <v>43.53909465020577</v>
      </c>
      <c r="D28" s="9">
        <f>D$1-D$1*COS(D25)</f>
        <v>37.8125</v>
      </c>
      <c r="E28" s="9">
        <f>E$1-E$1*COS(E25)</f>
        <v>32.26240000000001</v>
      </c>
      <c r="F28" s="9">
        <f aca="true" t="shared" si="22" ref="F28:K28">F$1-F$1*COS(F25)</f>
        <v>27.81893004115227</v>
      </c>
      <c r="G28" s="9">
        <f t="shared" si="22"/>
        <v>24.3339084905099</v>
      </c>
      <c r="H28" s="9">
        <f t="shared" si="22"/>
        <v>21.572265624999993</v>
      </c>
      <c r="I28" s="9">
        <f t="shared" si="22"/>
        <v>17.523200000000003</v>
      </c>
      <c r="J28" s="9">
        <f t="shared" si="22"/>
        <v>14.723508230452666</v>
      </c>
      <c r="K28" s="9">
        <f t="shared" si="22"/>
        <v>12.682810733622901</v>
      </c>
      <c r="L28" s="9">
        <f aca="true" t="shared" si="23" ref="L28:R28">L$1-L$1*COS(L25)</f>
        <v>11.13311767578125</v>
      </c>
      <c r="M28" s="9">
        <f t="shared" si="23"/>
        <v>9.917864824129111</v>
      </c>
      <c r="N28" s="9">
        <f t="shared" si="23"/>
        <v>8.940100000000001</v>
      </c>
      <c r="O28" s="9">
        <f t="shared" si="23"/>
        <v>7.957915575200246</v>
      </c>
      <c r="P28" s="9">
        <f t="shared" si="23"/>
        <v>7.1693127679999975</v>
      </c>
      <c r="Q28" s="9">
        <f t="shared" si="23"/>
        <v>6.522394501120743</v>
      </c>
      <c r="R28" s="9">
        <f t="shared" si="23"/>
        <v>5.982235390946471</v>
      </c>
    </row>
    <row r="29" spans="1:18" ht="12.75">
      <c r="A29" s="4" t="s">
        <v>2</v>
      </c>
      <c r="B29" s="9"/>
      <c r="C29" s="9">
        <f>DEGREES(ATAN(C28/C27))</f>
        <v>58.41366190347208</v>
      </c>
      <c r="D29" s="9">
        <f>DEGREES(ATAN(D28/D27))</f>
        <v>43.43253655778977</v>
      </c>
      <c r="E29" s="9">
        <f>DEGREES(ATAN(E28/E27))</f>
        <v>34.610877098446466</v>
      </c>
      <c r="F29" s="9">
        <f aca="true" t="shared" si="24" ref="F29:K29">DEGREES(ATAN(F28/F27))</f>
        <v>28.782204680581387</v>
      </c>
      <c r="G29" s="9">
        <f t="shared" si="24"/>
        <v>24.63963210521456</v>
      </c>
      <c r="H29" s="9">
        <f t="shared" si="24"/>
        <v>21.54226734437484</v>
      </c>
      <c r="I29" s="9">
        <f t="shared" si="24"/>
        <v>17.217511431800364</v>
      </c>
      <c r="J29" s="9">
        <f t="shared" si="24"/>
        <v>14.340575541597472</v>
      </c>
      <c r="K29" s="9">
        <f t="shared" si="24"/>
        <v>12.288131274457005</v>
      </c>
      <c r="L29" s="9">
        <f aca="true" t="shared" si="25" ref="L29:R29">DEGREES(ATAN(L28/L27))</f>
        <v>10.749965095415918</v>
      </c>
      <c r="M29" s="9">
        <f t="shared" si="25"/>
        <v>9.554215610161227</v>
      </c>
      <c r="N29" s="9">
        <f t="shared" si="25"/>
        <v>8.597951947796586</v>
      </c>
      <c r="O29" s="9">
        <f t="shared" si="25"/>
        <v>7.641954547711156</v>
      </c>
      <c r="P29" s="9">
        <f t="shared" si="25"/>
        <v>6.877328327867659</v>
      </c>
      <c r="Q29" s="9">
        <f t="shared" si="25"/>
        <v>6.251827003824818</v>
      </c>
      <c r="R29" s="9">
        <f t="shared" si="25"/>
        <v>5.730639515129761</v>
      </c>
    </row>
    <row r="30" spans="1:18" ht="12.75">
      <c r="A30" s="4" t="s">
        <v>3</v>
      </c>
      <c r="B30" s="9"/>
      <c r="C30" s="9">
        <f>SQRT(C27*C27+C28*C28)</f>
        <v>51.11111111111112</v>
      </c>
      <c r="D30" s="9">
        <f>SQRT(D27*D27+D28*D28)</f>
        <v>55.00000000000001</v>
      </c>
      <c r="E30" s="9">
        <f>SQRT(E27*E27+E28*E28)</f>
        <v>56.800000000000004</v>
      </c>
      <c r="F30" s="9">
        <f aca="true" t="shared" si="26" ref="F30:K30">SQRT(F27*F27+F28*F28)</f>
        <v>57.77777777777779</v>
      </c>
      <c r="G30" s="9">
        <f t="shared" si="26"/>
        <v>58.367346938775505</v>
      </c>
      <c r="H30" s="9">
        <f t="shared" si="26"/>
        <v>58.74999999999999</v>
      </c>
      <c r="I30" s="9">
        <f t="shared" si="26"/>
        <v>59.199999999999996</v>
      </c>
      <c r="J30" s="9">
        <f t="shared" si="26"/>
        <v>59.44444444444443</v>
      </c>
      <c r="K30" s="9">
        <f t="shared" si="26"/>
        <v>59.59183673469387</v>
      </c>
      <c r="L30" s="9">
        <f aca="true" t="shared" si="27" ref="L30:R30">SQRT(L27*L27+L28*L28)</f>
        <v>59.687500000000014</v>
      </c>
      <c r="M30" s="9">
        <f t="shared" si="27"/>
        <v>59.75308641975308</v>
      </c>
      <c r="N30" s="9">
        <f t="shared" si="27"/>
        <v>59.800000000000004</v>
      </c>
      <c r="O30" s="9">
        <f t="shared" si="27"/>
        <v>59.84197530864197</v>
      </c>
      <c r="P30" s="9">
        <f t="shared" si="27"/>
        <v>59.872</v>
      </c>
      <c r="Q30" s="9">
        <f t="shared" si="27"/>
        <v>59.894214876033054</v>
      </c>
      <c r="R30" s="9">
        <f t="shared" si="27"/>
        <v>59.91111111111111</v>
      </c>
    </row>
    <row r="31" spans="1:18" ht="12.75">
      <c r="A31" s="11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2.75">
      <c r="A32" s="2" t="s">
        <v>1</v>
      </c>
      <c r="B32" s="8">
        <v>4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ht="12.75" hidden="1">
      <c r="A33" s="10" t="s">
        <v>8</v>
      </c>
      <c r="B33" s="6">
        <f>B32</f>
        <v>4</v>
      </c>
      <c r="C33" s="12">
        <f aca="true" t="shared" si="28" ref="C33:R33">2*$B33*C$9</f>
        <v>2.7186952756329754</v>
      </c>
      <c r="D33" s="12">
        <f t="shared" si="28"/>
        <v>2.021442041136629</v>
      </c>
      <c r="E33" s="12">
        <f t="shared" si="28"/>
        <v>1.6108633663226466</v>
      </c>
      <c r="F33" s="12">
        <f t="shared" si="28"/>
        <v>1.3395846337575148</v>
      </c>
      <c r="G33" s="12">
        <f t="shared" si="28"/>
        <v>1.1467805512429228</v>
      </c>
      <c r="H33" s="12">
        <f t="shared" si="28"/>
        <v>1.002622649344523</v>
      </c>
      <c r="I33" s="12">
        <f t="shared" si="28"/>
        <v>0.8013393692924784</v>
      </c>
      <c r="J33" s="12">
        <f t="shared" si="28"/>
        <v>0.6674406928849199</v>
      </c>
      <c r="K33" s="12">
        <f t="shared" si="28"/>
        <v>0.5719155990841642</v>
      </c>
      <c r="L33" s="12">
        <f t="shared" si="28"/>
        <v>0.5003260943719312</v>
      </c>
      <c r="M33" s="12">
        <f t="shared" si="28"/>
        <v>0.44467338624733976</v>
      </c>
      <c r="N33" s="12">
        <f t="shared" si="28"/>
        <v>0.4001668544461601</v>
      </c>
      <c r="O33" s="12">
        <f t="shared" si="28"/>
        <v>0.3556727150541705</v>
      </c>
      <c r="P33" s="12">
        <f t="shared" si="28"/>
        <v>0.3200853948319114</v>
      </c>
      <c r="Q33" s="12">
        <f t="shared" si="28"/>
        <v>0.2909732412848947</v>
      </c>
      <c r="R33" s="12">
        <f t="shared" si="28"/>
        <v>0.2667160740904167</v>
      </c>
    </row>
    <row r="34" spans="1:18" ht="12.75" hidden="1">
      <c r="A34" s="11" t="s">
        <v>9</v>
      </c>
      <c r="B34" s="9"/>
      <c r="C34" s="9">
        <f>DEGREES(C33)</f>
        <v>155.76976507592553</v>
      </c>
      <c r="D34" s="9">
        <f>DEGREES(D33)</f>
        <v>115.8200974874394</v>
      </c>
      <c r="E34" s="9">
        <f>DEGREES(E33)</f>
        <v>92.29567226252392</v>
      </c>
      <c r="F34" s="9">
        <f aca="true" t="shared" si="29" ref="F34:K34">DEGREES(F33)</f>
        <v>76.7525458148837</v>
      </c>
      <c r="G34" s="9">
        <f t="shared" si="29"/>
        <v>65.7056856139055</v>
      </c>
      <c r="H34" s="9">
        <f t="shared" si="29"/>
        <v>57.44604625166624</v>
      </c>
      <c r="I34" s="9">
        <f t="shared" si="29"/>
        <v>45.91336381813429</v>
      </c>
      <c r="J34" s="9">
        <f t="shared" si="29"/>
        <v>38.241534777593266</v>
      </c>
      <c r="K34" s="9">
        <f t="shared" si="29"/>
        <v>32.76835006521866</v>
      </c>
      <c r="L34" s="9">
        <f aca="true" t="shared" si="30" ref="L34:R34">DEGREES(L33)</f>
        <v>28.66657358777579</v>
      </c>
      <c r="M34" s="9">
        <f t="shared" si="30"/>
        <v>25.47790829376327</v>
      </c>
      <c r="N34" s="9">
        <f t="shared" si="30"/>
        <v>22.927871860790898</v>
      </c>
      <c r="O34" s="9">
        <f t="shared" si="30"/>
        <v>20.378545460563107</v>
      </c>
      <c r="P34" s="9">
        <f t="shared" si="30"/>
        <v>18.339542207647096</v>
      </c>
      <c r="Q34" s="9">
        <f t="shared" si="30"/>
        <v>16.67153867686623</v>
      </c>
      <c r="R34" s="9">
        <f t="shared" si="30"/>
        <v>15.281705373679443</v>
      </c>
    </row>
    <row r="35" spans="1:18" ht="12.75" hidden="1">
      <c r="A35" s="11" t="s">
        <v>5</v>
      </c>
      <c r="B35" s="9"/>
      <c r="C35" s="9">
        <f>C$1*SIN(C33)</f>
        <v>12.312129047820637</v>
      </c>
      <c r="D35" s="9">
        <f>D$1*SIN(D33)</f>
        <v>36.00664204677208</v>
      </c>
      <c r="E35" s="9">
        <f>E$1*SIN(E33)</f>
        <v>49.959871177477474</v>
      </c>
      <c r="F35" s="9">
        <f aca="true" t="shared" si="31" ref="F35:K35">F$1*SIN(F33)</f>
        <v>58.40336649159612</v>
      </c>
      <c r="G35" s="9">
        <f t="shared" si="31"/>
        <v>63.80108754752458</v>
      </c>
      <c r="H35" s="9">
        <f t="shared" si="31"/>
        <v>67.43080901863043</v>
      </c>
      <c r="I35" s="9">
        <f t="shared" si="31"/>
        <v>71.82885947568161</v>
      </c>
      <c r="J35" s="9">
        <f t="shared" si="31"/>
        <v>74.2773498138763</v>
      </c>
      <c r="K35" s="9">
        <f t="shared" si="31"/>
        <v>75.7741323345523</v>
      </c>
      <c r="L35" s="9">
        <f aca="true" t="shared" si="32" ref="L35:R35">L$1*SIN(L33)</f>
        <v>76.75387005488044</v>
      </c>
      <c r="M35" s="9">
        <f t="shared" si="32"/>
        <v>77.4293494121379</v>
      </c>
      <c r="N35" s="9">
        <f t="shared" si="32"/>
        <v>77.91440400183781</v>
      </c>
      <c r="O35" s="9">
        <f t="shared" si="32"/>
        <v>78.34973747546145</v>
      </c>
      <c r="P35" s="9">
        <f t="shared" si="32"/>
        <v>78.66190481700937</v>
      </c>
      <c r="Q35" s="9">
        <f t="shared" si="32"/>
        <v>78.89329030866048</v>
      </c>
      <c r="R35" s="9">
        <f t="shared" si="32"/>
        <v>79.06951557681292</v>
      </c>
    </row>
    <row r="36" spans="1:18" ht="12.75" hidden="1">
      <c r="A36" s="11" t="s">
        <v>6</v>
      </c>
      <c r="B36" s="9"/>
      <c r="C36" s="9">
        <f>C$1-C$1*COS(C33)</f>
        <v>57.35711019661637</v>
      </c>
      <c r="D36" s="9">
        <f>D$1-D$1*COS(D33)</f>
        <v>57.421875</v>
      </c>
      <c r="E36" s="9">
        <f>E$1-E$1*COS(E33)</f>
        <v>52.00281600000001</v>
      </c>
      <c r="F36" s="9">
        <f aca="true" t="shared" si="33" ref="F36:K36">F$1-F$1*COS(F33)</f>
        <v>46.25057155921354</v>
      </c>
      <c r="G36" s="9">
        <f t="shared" si="33"/>
        <v>41.20032590890821</v>
      </c>
      <c r="H36" s="9">
        <f t="shared" si="33"/>
        <v>36.952514648437486</v>
      </c>
      <c r="I36" s="9">
        <f t="shared" si="33"/>
        <v>30.425472</v>
      </c>
      <c r="J36" s="9">
        <f t="shared" si="33"/>
        <v>25.750993084133498</v>
      </c>
      <c r="K36" s="9">
        <f t="shared" si="33"/>
        <v>22.27880025693861</v>
      </c>
      <c r="L36" s="9">
        <f aca="true" t="shared" si="34" ref="L36:R36">L$1-L$1*COS(L33)</f>
        <v>19.611811637878418</v>
      </c>
      <c r="M36" s="9">
        <f t="shared" si="34"/>
        <v>17.504782071554303</v>
      </c>
      <c r="N36" s="9">
        <f t="shared" si="34"/>
        <v>15.800799000000012</v>
      </c>
      <c r="O36" s="9">
        <f t="shared" si="34"/>
        <v>14.082199334607452</v>
      </c>
      <c r="P36" s="9">
        <f t="shared" si="34"/>
        <v>12.697861934284788</v>
      </c>
      <c r="Q36" s="9">
        <f t="shared" si="34"/>
        <v>11.559591663933531</v>
      </c>
      <c r="R36" s="9">
        <f t="shared" si="34"/>
        <v>10.607512698673986</v>
      </c>
    </row>
    <row r="37" spans="1:18" ht="12.75">
      <c r="A37" s="4" t="s">
        <v>2</v>
      </c>
      <c r="B37" s="9"/>
      <c r="C37" s="9">
        <f>DEGREES(ATAN(C36/C35))</f>
        <v>77.88488253796277</v>
      </c>
      <c r="D37" s="9">
        <f>DEGREES(ATAN(D36/D35))</f>
        <v>57.9100487437197</v>
      </c>
      <c r="E37" s="9">
        <f>DEGREES(ATAN(E36/E35))</f>
        <v>46.147836131261954</v>
      </c>
      <c r="F37" s="9">
        <f aca="true" t="shared" si="35" ref="F37:K37">DEGREES(ATAN(F36/F35))</f>
        <v>38.37627290744185</v>
      </c>
      <c r="G37" s="9">
        <f t="shared" si="35"/>
        <v>32.85284280695275</v>
      </c>
      <c r="H37" s="9">
        <f t="shared" si="35"/>
        <v>28.72302312583312</v>
      </c>
      <c r="I37" s="9">
        <f t="shared" si="35"/>
        <v>22.956681909067143</v>
      </c>
      <c r="J37" s="9">
        <f t="shared" si="35"/>
        <v>19.120767388796626</v>
      </c>
      <c r="K37" s="9">
        <f t="shared" si="35"/>
        <v>16.384175032609324</v>
      </c>
      <c r="L37" s="9">
        <f aca="true" t="shared" si="36" ref="L37:R37">DEGREES(ATAN(L36/L35))</f>
        <v>14.333286793887888</v>
      </c>
      <c r="M37" s="9">
        <f t="shared" si="36"/>
        <v>12.738954146881639</v>
      </c>
      <c r="N37" s="9">
        <f t="shared" si="36"/>
        <v>11.463935930395456</v>
      </c>
      <c r="O37" s="9">
        <f t="shared" si="36"/>
        <v>10.189272730281564</v>
      </c>
      <c r="P37" s="9">
        <f t="shared" si="36"/>
        <v>9.169771103823539</v>
      </c>
      <c r="Q37" s="9">
        <f t="shared" si="36"/>
        <v>8.335769338433089</v>
      </c>
      <c r="R37" s="9">
        <f t="shared" si="36"/>
        <v>7.6408526868397235</v>
      </c>
    </row>
    <row r="38" spans="1:18" ht="12.75">
      <c r="A38" s="4" t="s">
        <v>3</v>
      </c>
      <c r="B38" s="9"/>
      <c r="C38" s="9">
        <f>SQRT(C35*C35+C36*C36)</f>
        <v>58.6636736984395</v>
      </c>
      <c r="D38" s="9">
        <f>SQRT(D35*D35+D36*D36)</f>
        <v>67.7772085586298</v>
      </c>
      <c r="E38" s="9">
        <f>SQRT(E35*E35+E36*E36)</f>
        <v>72.11297802753678</v>
      </c>
      <c r="F38" s="9">
        <f aca="true" t="shared" si="37" ref="F38:K38">SQRT(F35*F35+F36*F36)</f>
        <v>74.49878245384703</v>
      </c>
      <c r="G38" s="9">
        <f t="shared" si="37"/>
        <v>75.94765057095017</v>
      </c>
      <c r="H38" s="9">
        <f t="shared" si="37"/>
        <v>76.89214747781465</v>
      </c>
      <c r="I38" s="9">
        <f t="shared" si="37"/>
        <v>78.00701506915901</v>
      </c>
      <c r="J38" s="9">
        <f t="shared" si="37"/>
        <v>78.61449192224065</v>
      </c>
      <c r="K38" s="9">
        <f t="shared" si="37"/>
        <v>78.98141599099634</v>
      </c>
      <c r="L38" s="9">
        <f aca="true" t="shared" si="38" ref="L38:R38">SQRT(L35*L35+L36*L36)</f>
        <v>79.21981901090847</v>
      </c>
      <c r="M38" s="9">
        <f t="shared" si="38"/>
        <v>79.38338331010809</v>
      </c>
      <c r="N38" s="9">
        <f t="shared" si="38"/>
        <v>79.50043773464395</v>
      </c>
      <c r="O38" s="9">
        <f t="shared" si="38"/>
        <v>79.6052115164161</v>
      </c>
      <c r="P38" s="9">
        <f t="shared" si="38"/>
        <v>79.68017926148511</v>
      </c>
      <c r="Q38" s="9">
        <f t="shared" si="38"/>
        <v>79.73565962079616</v>
      </c>
      <c r="R38" s="9">
        <f t="shared" si="38"/>
        <v>79.77786421811749</v>
      </c>
    </row>
    <row r="39" spans="1:18" ht="12.75">
      <c r="A39" s="4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12.75">
      <c r="A40" s="2" t="s">
        <v>1</v>
      </c>
      <c r="B40" s="8">
        <v>5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ht="12.75" hidden="1">
      <c r="A41" s="10" t="s">
        <v>8</v>
      </c>
      <c r="B41" s="6">
        <f>B40</f>
        <v>5</v>
      </c>
      <c r="C41" s="12">
        <f aca="true" t="shared" si="39" ref="C41:R41">2*$B41*C$9</f>
        <v>3.398369094541219</v>
      </c>
      <c r="D41" s="12">
        <f t="shared" si="39"/>
        <v>2.5268025514207864</v>
      </c>
      <c r="E41" s="12">
        <f t="shared" si="39"/>
        <v>2.0135792079033084</v>
      </c>
      <c r="F41" s="12">
        <f t="shared" si="39"/>
        <v>1.6744807921968934</v>
      </c>
      <c r="G41" s="12">
        <f t="shared" si="39"/>
        <v>1.4334756890536535</v>
      </c>
      <c r="H41" s="12">
        <f t="shared" si="39"/>
        <v>1.2532783116806536</v>
      </c>
      <c r="I41" s="12">
        <f t="shared" si="39"/>
        <v>1.0016742116155979</v>
      </c>
      <c r="J41" s="12">
        <f t="shared" si="39"/>
        <v>0.83430086610615</v>
      </c>
      <c r="K41" s="12">
        <f t="shared" si="39"/>
        <v>0.7148944988552053</v>
      </c>
      <c r="L41" s="12">
        <f t="shared" si="39"/>
        <v>0.625407617964914</v>
      </c>
      <c r="M41" s="12">
        <f t="shared" si="39"/>
        <v>0.5558417328091747</v>
      </c>
      <c r="N41" s="12">
        <f t="shared" si="39"/>
        <v>0.5002085680577002</v>
      </c>
      <c r="O41" s="12">
        <f t="shared" si="39"/>
        <v>0.4445908938177131</v>
      </c>
      <c r="P41" s="12">
        <f t="shared" si="39"/>
        <v>0.40010674353988923</v>
      </c>
      <c r="Q41" s="12">
        <f t="shared" si="39"/>
        <v>0.3637165516061184</v>
      </c>
      <c r="R41" s="12">
        <f t="shared" si="39"/>
        <v>0.33339509261302086</v>
      </c>
    </row>
    <row r="42" spans="1:18" ht="12.75" hidden="1">
      <c r="A42" s="11" t="s">
        <v>9</v>
      </c>
      <c r="B42" s="9"/>
      <c r="C42" s="9">
        <f aca="true" t="shared" si="40" ref="C42:R42">DEGREES(C41)</f>
        <v>194.7122063449069</v>
      </c>
      <c r="D42" s="9">
        <f t="shared" si="40"/>
        <v>144.77512185929925</v>
      </c>
      <c r="E42" s="9">
        <f t="shared" si="40"/>
        <v>115.3695903281549</v>
      </c>
      <c r="F42" s="9">
        <f t="shared" si="40"/>
        <v>95.94068226860462</v>
      </c>
      <c r="G42" s="9">
        <f t="shared" si="40"/>
        <v>82.13210701738188</v>
      </c>
      <c r="H42" s="9">
        <f t="shared" si="40"/>
        <v>71.8075578145828</v>
      </c>
      <c r="I42" s="9">
        <f t="shared" si="40"/>
        <v>57.39170477266786</v>
      </c>
      <c r="J42" s="9">
        <f t="shared" si="40"/>
        <v>47.801918471991584</v>
      </c>
      <c r="K42" s="9">
        <f t="shared" si="40"/>
        <v>40.96043758152332</v>
      </c>
      <c r="L42" s="9">
        <f t="shared" si="40"/>
        <v>35.83321698471973</v>
      </c>
      <c r="M42" s="9">
        <f t="shared" si="40"/>
        <v>31.84738536720409</v>
      </c>
      <c r="N42" s="9">
        <f t="shared" si="40"/>
        <v>28.659839825988623</v>
      </c>
      <c r="O42" s="9">
        <f t="shared" si="40"/>
        <v>25.473181825703886</v>
      </c>
      <c r="P42" s="9">
        <f t="shared" si="40"/>
        <v>22.924427759558867</v>
      </c>
      <c r="Q42" s="9">
        <f t="shared" si="40"/>
        <v>20.839423346082786</v>
      </c>
      <c r="R42" s="9">
        <f t="shared" si="40"/>
        <v>19.102131717099304</v>
      </c>
    </row>
    <row r="43" spans="1:18" ht="12.75" hidden="1">
      <c r="A43" s="11" t="s">
        <v>5</v>
      </c>
      <c r="B43" s="9"/>
      <c r="C43" s="9">
        <f>C$1*SIN(C41)</f>
        <v>-7.6189201927573444</v>
      </c>
      <c r="D43" s="9">
        <f>D$1*SIN(D41)</f>
        <v>23.071482824087155</v>
      </c>
      <c r="E43" s="9">
        <f>E$1*SIN(E41)</f>
        <v>45.17814112349014</v>
      </c>
      <c r="F43" s="9">
        <f aca="true" t="shared" si="41" ref="F43:R43">F$1*SIN(F41)</f>
        <v>59.67777477693587</v>
      </c>
      <c r="G43" s="9">
        <f t="shared" si="41"/>
        <v>69.34104295655558</v>
      </c>
      <c r="H43" s="9">
        <f t="shared" si="41"/>
        <v>76.00105943744794</v>
      </c>
      <c r="I43" s="9">
        <f t="shared" si="41"/>
        <v>84.23743854669253</v>
      </c>
      <c r="J43" s="9">
        <f t="shared" si="41"/>
        <v>88.89925050365994</v>
      </c>
      <c r="K43" s="9">
        <f t="shared" si="41"/>
        <v>91.7752849786138</v>
      </c>
      <c r="L43" s="9">
        <f t="shared" si="41"/>
        <v>93.66844599360675</v>
      </c>
      <c r="M43" s="9">
        <f t="shared" si="41"/>
        <v>94.97853045550035</v>
      </c>
      <c r="N43" s="9">
        <f t="shared" si="41"/>
        <v>95.9217127731247</v>
      </c>
      <c r="O43" s="9">
        <f t="shared" si="41"/>
        <v>96.76993065421259</v>
      </c>
      <c r="P43" s="9">
        <f t="shared" si="41"/>
        <v>97.37916435021639</v>
      </c>
      <c r="Q43" s="9">
        <f t="shared" si="41"/>
        <v>97.83127782301652</v>
      </c>
      <c r="R43" s="9">
        <f t="shared" si="41"/>
        <v>98.17591680973825</v>
      </c>
    </row>
    <row r="44" spans="1:18" ht="12.75" hidden="1">
      <c r="A44" s="11" t="s">
        <v>6</v>
      </c>
      <c r="B44" s="9"/>
      <c r="C44" s="9">
        <f>C$1-C$1*COS(C41)</f>
        <v>59.016410100086375</v>
      </c>
      <c r="D44" s="9">
        <f>D$1-D$1*COS(D41)</f>
        <v>72.67578125</v>
      </c>
      <c r="E44" s="9">
        <f>E$1-E$1*COS(E41)</f>
        <v>71.42278144000002</v>
      </c>
      <c r="F44" s="9">
        <f aca="true" t="shared" si="42" ref="F44:R44">F$1-F$1*COS(F41)</f>
        <v>66.2099273484733</v>
      </c>
      <c r="G44" s="9">
        <f t="shared" si="42"/>
        <v>60.41773713066095</v>
      </c>
      <c r="H44" s="9">
        <f t="shared" si="42"/>
        <v>55.02323150634763</v>
      </c>
      <c r="I44" s="9">
        <f t="shared" si="42"/>
        <v>46.11072512</v>
      </c>
      <c r="J44" s="9">
        <f t="shared" si="42"/>
        <v>39.39650590769952</v>
      </c>
      <c r="K44" s="9">
        <f t="shared" si="42"/>
        <v>34.27726324439844</v>
      </c>
      <c r="L44" s="9">
        <f t="shared" si="42"/>
        <v>30.284071043133736</v>
      </c>
      <c r="M44" s="9">
        <f t="shared" si="42"/>
        <v>27.097813120565235</v>
      </c>
      <c r="N44" s="9">
        <f t="shared" si="42"/>
        <v>24.503490010000007</v>
      </c>
      <c r="O44" s="9">
        <f t="shared" si="42"/>
        <v>21.872994111617714</v>
      </c>
      <c r="P44" s="9">
        <f t="shared" si="42"/>
        <v>19.745144784190188</v>
      </c>
      <c r="Q44" s="9">
        <f t="shared" si="42"/>
        <v>17.99019263943302</v>
      </c>
      <c r="R44" s="9">
        <f t="shared" si="42"/>
        <v>16.518978838851808</v>
      </c>
    </row>
    <row r="45" spans="1:18" ht="12.75">
      <c r="A45" s="4" t="s">
        <v>2</v>
      </c>
      <c r="B45" s="9"/>
      <c r="C45" s="9">
        <f aca="true" t="shared" si="43" ref="C45:R45">DEGREES(ATAN(C44/C43))</f>
        <v>-82.64389682754656</v>
      </c>
      <c r="D45" s="9">
        <f t="shared" si="43"/>
        <v>72.38756092964962</v>
      </c>
      <c r="E45" s="9">
        <f t="shared" si="43"/>
        <v>57.68479516407745</v>
      </c>
      <c r="F45" s="9">
        <f t="shared" si="43"/>
        <v>47.97034113430231</v>
      </c>
      <c r="G45" s="9">
        <f t="shared" si="43"/>
        <v>41.066053508690935</v>
      </c>
      <c r="H45" s="9">
        <f t="shared" si="43"/>
        <v>35.9037789072914</v>
      </c>
      <c r="I45" s="9">
        <f t="shared" si="43"/>
        <v>28.69585238633393</v>
      </c>
      <c r="J45" s="9">
        <f t="shared" si="43"/>
        <v>23.90095923599579</v>
      </c>
      <c r="K45" s="9">
        <f t="shared" si="43"/>
        <v>20.48021879076166</v>
      </c>
      <c r="L45" s="9">
        <f t="shared" si="43"/>
        <v>17.916608492359867</v>
      </c>
      <c r="M45" s="9">
        <f t="shared" si="43"/>
        <v>15.923692683602049</v>
      </c>
      <c r="N45" s="9">
        <f t="shared" si="43"/>
        <v>14.329919912994312</v>
      </c>
      <c r="O45" s="9">
        <f t="shared" si="43"/>
        <v>12.736590912851938</v>
      </c>
      <c r="P45" s="9">
        <f t="shared" si="43"/>
        <v>11.462213879779444</v>
      </c>
      <c r="Q45" s="9">
        <f t="shared" si="43"/>
        <v>10.4197116730414</v>
      </c>
      <c r="R45" s="9">
        <f t="shared" si="43"/>
        <v>9.551065858549658</v>
      </c>
    </row>
    <row r="46" spans="1:18" ht="12.75">
      <c r="A46" s="4" t="s">
        <v>3</v>
      </c>
      <c r="B46" s="9"/>
      <c r="C46" s="9">
        <f>SQRT(C43*C43+C44*C44)</f>
        <v>59.50617283950618</v>
      </c>
      <c r="D46" s="9">
        <f>SQRT(D43*D43+D44*D44)</f>
        <v>76.25</v>
      </c>
      <c r="E46" s="9">
        <f>SQRT(E43*E43+E44*E44)</f>
        <v>84.51200000000001</v>
      </c>
      <c r="F46" s="9">
        <f aca="true" t="shared" si="44" ref="F46:R46">SQRT(F43*F43+F44*F44)</f>
        <v>89.1358024691358</v>
      </c>
      <c r="G46" s="9">
        <f t="shared" si="44"/>
        <v>91.97001249479383</v>
      </c>
      <c r="H46" s="9">
        <f t="shared" si="44"/>
        <v>93.82812499999997</v>
      </c>
      <c r="I46" s="9">
        <f t="shared" si="44"/>
        <v>96.032</v>
      </c>
      <c r="J46" s="9">
        <f t="shared" si="44"/>
        <v>97.23765432098763</v>
      </c>
      <c r="K46" s="9">
        <f t="shared" si="44"/>
        <v>97.96751353602664</v>
      </c>
      <c r="L46" s="9">
        <f t="shared" si="44"/>
        <v>98.4423828125</v>
      </c>
      <c r="M46" s="9">
        <f t="shared" si="44"/>
        <v>98.76848041457094</v>
      </c>
      <c r="N46" s="9">
        <f t="shared" si="44"/>
        <v>99.00200000000002</v>
      </c>
      <c r="O46" s="9">
        <f t="shared" si="44"/>
        <v>99.21112513336384</v>
      </c>
      <c r="P46" s="9">
        <f t="shared" si="44"/>
        <v>99.3608192</v>
      </c>
      <c r="Q46" s="9">
        <f t="shared" si="44"/>
        <v>99.47163390478791</v>
      </c>
      <c r="R46" s="9">
        <f t="shared" si="44"/>
        <v>99.55595061728394</v>
      </c>
    </row>
    <row r="47" spans="1:18" ht="12.75">
      <c r="A47" s="4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12.75">
      <c r="A48" s="2" t="s">
        <v>1</v>
      </c>
      <c r="B48" s="8">
        <v>6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ht="12.75" hidden="1">
      <c r="A49" s="10" t="s">
        <v>8</v>
      </c>
      <c r="B49" s="6">
        <f>B48</f>
        <v>6</v>
      </c>
      <c r="C49" s="12">
        <f aca="true" t="shared" si="45" ref="C49:R49">2*$B49*C$9</f>
        <v>4.078042913449464</v>
      </c>
      <c r="D49" s="12">
        <f t="shared" si="45"/>
        <v>3.032163061704944</v>
      </c>
      <c r="E49" s="12">
        <f t="shared" si="45"/>
        <v>2.4162950494839697</v>
      </c>
      <c r="F49" s="12">
        <f t="shared" si="45"/>
        <v>2.0093769506362724</v>
      </c>
      <c r="G49" s="12">
        <f t="shared" si="45"/>
        <v>1.720170826864384</v>
      </c>
      <c r="H49" s="12">
        <f t="shared" si="45"/>
        <v>1.5039339740167845</v>
      </c>
      <c r="I49" s="12">
        <f t="shared" si="45"/>
        <v>1.2020090539387176</v>
      </c>
      <c r="J49" s="12">
        <f t="shared" si="45"/>
        <v>1.0011610393273798</v>
      </c>
      <c r="K49" s="12">
        <f t="shared" si="45"/>
        <v>0.8578733986262463</v>
      </c>
      <c r="L49" s="12">
        <f t="shared" si="45"/>
        <v>0.7504891415578968</v>
      </c>
      <c r="M49" s="12">
        <f t="shared" si="45"/>
        <v>0.6670100793710096</v>
      </c>
      <c r="N49" s="12">
        <f t="shared" si="45"/>
        <v>0.6002502816692402</v>
      </c>
      <c r="O49" s="12">
        <f t="shared" si="45"/>
        <v>0.5335090725812557</v>
      </c>
      <c r="P49" s="12">
        <f t="shared" si="45"/>
        <v>0.4801280922478671</v>
      </c>
      <c r="Q49" s="12">
        <f t="shared" si="45"/>
        <v>0.4364598619273421</v>
      </c>
      <c r="R49" s="12">
        <f t="shared" si="45"/>
        <v>0.4000741111356251</v>
      </c>
    </row>
    <row r="50" spans="1:18" ht="12.75" hidden="1">
      <c r="A50" s="11" t="s">
        <v>9</v>
      </c>
      <c r="B50" s="9"/>
      <c r="C50" s="9">
        <f aca="true" t="shared" si="46" ref="C50:R50">DEGREES(C49)</f>
        <v>233.65464761388833</v>
      </c>
      <c r="D50" s="9">
        <f t="shared" si="46"/>
        <v>173.7301462311591</v>
      </c>
      <c r="E50" s="9">
        <f t="shared" si="46"/>
        <v>138.44350839378586</v>
      </c>
      <c r="F50" s="9">
        <f t="shared" si="46"/>
        <v>115.12881872232556</v>
      </c>
      <c r="G50" s="9">
        <f t="shared" si="46"/>
        <v>98.55852842085825</v>
      </c>
      <c r="H50" s="9">
        <f t="shared" si="46"/>
        <v>86.16906937749937</v>
      </c>
      <c r="I50" s="9">
        <f t="shared" si="46"/>
        <v>68.87004572720144</v>
      </c>
      <c r="J50" s="9">
        <f t="shared" si="46"/>
        <v>57.36230216638989</v>
      </c>
      <c r="K50" s="9">
        <f t="shared" si="46"/>
        <v>49.15252509782799</v>
      </c>
      <c r="L50" s="9">
        <f t="shared" si="46"/>
        <v>42.99986038166368</v>
      </c>
      <c r="M50" s="9">
        <f t="shared" si="46"/>
        <v>38.21686244064491</v>
      </c>
      <c r="N50" s="9">
        <f t="shared" si="46"/>
        <v>34.391807791186345</v>
      </c>
      <c r="O50" s="9">
        <f t="shared" si="46"/>
        <v>30.56781819084466</v>
      </c>
      <c r="P50" s="9">
        <f t="shared" si="46"/>
        <v>27.509313311470645</v>
      </c>
      <c r="Q50" s="9">
        <f t="shared" si="46"/>
        <v>25.007308015299348</v>
      </c>
      <c r="R50" s="9">
        <f t="shared" si="46"/>
        <v>22.92255806051917</v>
      </c>
    </row>
    <row r="51" spans="1:18" ht="12.75" hidden="1">
      <c r="A51" s="11" t="s">
        <v>5</v>
      </c>
      <c r="B51" s="9"/>
      <c r="C51" s="9">
        <f>C$1*SIN(C49)</f>
        <v>-24.16378268099875</v>
      </c>
      <c r="D51" s="9">
        <f>D$1*SIN(D49)</f>
        <v>4.368452895380431</v>
      </c>
      <c r="E51" s="9">
        <f>E$1*SIN(E49)</f>
        <v>33.16790848974439</v>
      </c>
      <c r="F51" s="9">
        <f aca="true" t="shared" si="47" ref="F51:R51">F$1*SIN(F49)</f>
        <v>54.32131919817163</v>
      </c>
      <c r="G51" s="9">
        <f t="shared" si="47"/>
        <v>69.22050506301062</v>
      </c>
      <c r="H51" s="9">
        <f t="shared" si="47"/>
        <v>79.82124364142496</v>
      </c>
      <c r="I51" s="9">
        <f t="shared" si="47"/>
        <v>93.27652007583576</v>
      </c>
      <c r="J51" s="9">
        <f t="shared" si="47"/>
        <v>101.0517275683419</v>
      </c>
      <c r="K51" s="9">
        <f t="shared" si="47"/>
        <v>105.90347262311175</v>
      </c>
      <c r="L51" s="9">
        <f t="shared" si="47"/>
        <v>109.11945246368298</v>
      </c>
      <c r="M51" s="9">
        <f t="shared" si="47"/>
        <v>111.35513704879489</v>
      </c>
      <c r="N51" s="9">
        <f t="shared" si="47"/>
        <v>112.96980441668032</v>
      </c>
      <c r="O51" s="9">
        <f t="shared" si="47"/>
        <v>114.42552191174522</v>
      </c>
      <c r="P51" s="9">
        <f t="shared" si="47"/>
        <v>115.47319723158205</v>
      </c>
      <c r="Q51" s="9">
        <f t="shared" si="47"/>
        <v>116.25181064475497</v>
      </c>
      <c r="R51" s="9">
        <f t="shared" si="47"/>
        <v>116.84598063462033</v>
      </c>
    </row>
    <row r="52" spans="1:18" ht="12.75" hidden="1">
      <c r="A52" s="11" t="s">
        <v>6</v>
      </c>
      <c r="B52" s="9"/>
      <c r="C52" s="9">
        <f>C$1-C$1*COS(C49)</f>
        <v>47.77952773685131</v>
      </c>
      <c r="D52" s="9">
        <f>D$1-D$1*COS(D49)</f>
        <v>79.7607421875</v>
      </c>
      <c r="E52" s="9">
        <f>E$1-E$1*COS(E49)</f>
        <v>87.4151018496</v>
      </c>
      <c r="F52" s="9">
        <f aca="true" t="shared" si="48" ref="F52:R52">F$1-F$1*COS(F49)</f>
        <v>85.47929121012496</v>
      </c>
      <c r="G52" s="9">
        <f t="shared" si="48"/>
        <v>80.4173738927679</v>
      </c>
      <c r="H52" s="9">
        <f t="shared" si="48"/>
        <v>74.65499639511107</v>
      </c>
      <c r="I52" s="9">
        <f t="shared" si="48"/>
        <v>63.951549235200005</v>
      </c>
      <c r="J52" s="9">
        <f t="shared" si="48"/>
        <v>55.28100467827389</v>
      </c>
      <c r="K52" s="9">
        <f t="shared" si="48"/>
        <v>48.43333310442158</v>
      </c>
      <c r="L52" s="9">
        <f t="shared" si="48"/>
        <v>42.9831418383401</v>
      </c>
      <c r="M52" s="9">
        <f t="shared" si="48"/>
        <v>38.57852548907536</v>
      </c>
      <c r="N52" s="9">
        <f t="shared" si="48"/>
        <v>34.96114611990001</v>
      </c>
      <c r="O52" s="9">
        <f t="shared" si="48"/>
        <v>31.268743009227563</v>
      </c>
      <c r="P52" s="9">
        <f t="shared" si="48"/>
        <v>28.26605870747673</v>
      </c>
      <c r="Q52" s="9">
        <f t="shared" si="48"/>
        <v>25.780184331550316</v>
      </c>
      <c r="R52" s="9">
        <f t="shared" si="48"/>
        <v>23.69036062863472</v>
      </c>
    </row>
    <row r="53" spans="1:18" ht="12.75">
      <c r="A53" s="4" t="s">
        <v>2</v>
      </c>
      <c r="B53" s="9"/>
      <c r="C53" s="9">
        <f aca="true" t="shared" si="49" ref="C53:R53">DEGREES(ATAN(C52/C51))</f>
        <v>-63.172676193055835</v>
      </c>
      <c r="D53" s="9">
        <f t="shared" si="49"/>
        <v>86.86507311557955</v>
      </c>
      <c r="E53" s="9">
        <f t="shared" si="49"/>
        <v>69.22175419689293</v>
      </c>
      <c r="F53" s="9">
        <f t="shared" si="49"/>
        <v>57.56440936116278</v>
      </c>
      <c r="G53" s="9">
        <f t="shared" si="49"/>
        <v>49.279264210429126</v>
      </c>
      <c r="H53" s="9">
        <f t="shared" si="49"/>
        <v>43.08453468874969</v>
      </c>
      <c r="I53" s="9">
        <f t="shared" si="49"/>
        <v>34.435022863600715</v>
      </c>
      <c r="J53" s="9">
        <f t="shared" si="49"/>
        <v>28.68115108319495</v>
      </c>
      <c r="K53" s="9">
        <f t="shared" si="49"/>
        <v>24.576262548914</v>
      </c>
      <c r="L53" s="9">
        <f t="shared" si="49"/>
        <v>21.49993019083184</v>
      </c>
      <c r="M53" s="9">
        <f t="shared" si="49"/>
        <v>19.108431220322455</v>
      </c>
      <c r="N53" s="9">
        <f t="shared" si="49"/>
        <v>17.195903895593176</v>
      </c>
      <c r="O53" s="9">
        <f t="shared" si="49"/>
        <v>15.28390909542233</v>
      </c>
      <c r="P53" s="9">
        <f t="shared" si="49"/>
        <v>13.754656655735317</v>
      </c>
      <c r="Q53" s="9">
        <f t="shared" si="49"/>
        <v>12.50365400764967</v>
      </c>
      <c r="R53" s="9">
        <f t="shared" si="49"/>
        <v>11.46127903025958</v>
      </c>
    </row>
    <row r="54" spans="1:18" ht="12.75">
      <c r="A54" s="4" t="s">
        <v>3</v>
      </c>
      <c r="B54" s="9"/>
      <c r="C54" s="9">
        <f>SQRT(C51*C51+C52*C52)</f>
        <v>53.542241867623346</v>
      </c>
      <c r="D54" s="9">
        <f>SQRT(D51*D51+D52*D52)</f>
        <v>79.88028151552797</v>
      </c>
      <c r="E54" s="9">
        <f>SQRT(E51*E51+E52*E52)</f>
        <v>93.49604368613679</v>
      </c>
      <c r="F54" s="9">
        <f aca="true" t="shared" si="50" ref="F54:R54">SQRT(F51*F51+F52*F52)</f>
        <v>101.2793905254914</v>
      </c>
      <c r="G54" s="9">
        <f t="shared" si="50"/>
        <v>106.10576018759541</v>
      </c>
      <c r="H54" s="9">
        <f t="shared" si="50"/>
        <v>109.29226607229704</v>
      </c>
      <c r="I54" s="9">
        <f t="shared" si="50"/>
        <v>113.09425205128686</v>
      </c>
      <c r="J54" s="9">
        <f t="shared" si="50"/>
        <v>115.18437881408109</v>
      </c>
      <c r="K54" s="9">
        <f t="shared" si="50"/>
        <v>116.45313765304067</v>
      </c>
      <c r="L54" s="9">
        <f t="shared" si="50"/>
        <v>117.28002979309322</v>
      </c>
      <c r="M54" s="9">
        <f t="shared" si="50"/>
        <v>117.84850094959684</v>
      </c>
      <c r="N54" s="9">
        <f t="shared" si="50"/>
        <v>118.25590238106513</v>
      </c>
      <c r="O54" s="9">
        <f t="shared" si="50"/>
        <v>118.62096928516647</v>
      </c>
      <c r="P54" s="9">
        <f t="shared" si="50"/>
        <v>118.88241818594695</v>
      </c>
      <c r="Q54" s="9">
        <f t="shared" si="50"/>
        <v>119.07603193906269</v>
      </c>
      <c r="R54" s="9">
        <f t="shared" si="50"/>
        <v>119.22338854931458</v>
      </c>
    </row>
  </sheetData>
  <sheetProtection/>
  <printOptions gridLines="1"/>
  <pageMargins left="0.45" right="0.45" top="0.75" bottom="0.75" header="0.3" footer="0.3"/>
  <pageSetup horizontalDpi="600" verticalDpi="600" orientation="portrait" r:id="rId1"/>
  <headerFooter>
    <oddFooter>&amp;L&amp;F&amp;C&amp;P&amp;R&amp;D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Varian Medical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Williams</dc:creator>
  <cp:keywords/>
  <dc:description/>
  <cp:lastModifiedBy>JJTadstone</cp:lastModifiedBy>
  <cp:lastPrinted>2021-03-18T22:54:27Z</cp:lastPrinted>
  <dcterms:created xsi:type="dcterms:W3CDTF">2010-10-21T18:31:42Z</dcterms:created>
  <dcterms:modified xsi:type="dcterms:W3CDTF">2021-03-19T23:18:08Z</dcterms:modified>
  <cp:category/>
  <cp:version/>
  <cp:contentType/>
  <cp:contentStatus/>
</cp:coreProperties>
</file>